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tasa\Desktop\FINANCIJSKI PLAN ZA 2025-2027 - NOVO - 6.11\USKLADA MZO - NOVO\"/>
    </mc:Choice>
  </mc:AlternateContent>
  <xr:revisionPtr revIDLastSave="0" documentId="13_ncr:1_{FD5EEF96-5598-42E9-A17C-D645C969C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</sheets>
  <definedNames>
    <definedName name="_xlnm._FilterDatabase" localSheetId="0" hidden="1">PREDLOŽAK!$A$2:$GK$116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0" i="7" l="1"/>
  <c r="D109" i="7" l="1"/>
  <c r="C110" i="7"/>
  <c r="C109" i="7" s="1"/>
  <c r="C103" i="7" s="1"/>
  <c r="C11" i="7" l="1"/>
  <c r="D103" i="7" l="1"/>
  <c r="D11" i="7" l="1"/>
  <c r="D102" i="7"/>
  <c r="D4" i="7"/>
  <c r="C4" i="7"/>
  <c r="C102" i="7"/>
  <c r="E110" i="7"/>
  <c r="E109" i="7" s="1"/>
  <c r="G110" i="7"/>
  <c r="G109" i="7" s="1"/>
  <c r="F110" i="7"/>
  <c r="F109" i="7" s="1"/>
  <c r="G108" i="7" l="1"/>
  <c r="F103" i="7" l="1"/>
  <c r="F102" i="7" s="1"/>
  <c r="E103" i="7"/>
  <c r="D95" i="7" l="1"/>
  <c r="C95" i="7"/>
  <c r="F11" i="7"/>
  <c r="F4" i="7"/>
  <c r="E102" i="7"/>
  <c r="E11" i="7"/>
  <c r="E95" i="7" l="1"/>
  <c r="G107" i="7" l="1"/>
  <c r="G106" i="7" s="1"/>
  <c r="G105" i="7" s="1"/>
  <c r="G104" i="7" s="1"/>
  <c r="G103" i="7" s="1"/>
  <c r="E85" i="7"/>
  <c r="E74" i="7" s="1"/>
  <c r="E7" i="7" s="1"/>
  <c r="D85" i="7"/>
  <c r="D74" i="7" s="1"/>
  <c r="D7" i="7" s="1"/>
  <c r="C85" i="7"/>
  <c r="C74" i="7"/>
  <c r="C7" i="7" s="1"/>
  <c r="G102" i="7" l="1"/>
  <c r="G95" i="7" s="1"/>
  <c r="G85" i="7" s="1"/>
  <c r="G74" i="7" s="1"/>
  <c r="G7" i="7" s="1"/>
  <c r="G11" i="7"/>
  <c r="G4" i="7"/>
  <c r="E73" i="7"/>
  <c r="E69" i="7" s="1"/>
  <c r="G73" i="7"/>
  <c r="G69" i="7" s="1"/>
  <c r="D73" i="7"/>
  <c r="D69" i="7" s="1"/>
  <c r="C73" i="7"/>
  <c r="C69" i="7" s="1"/>
  <c r="G64" i="7" l="1"/>
  <c r="G13" i="7"/>
  <c r="C64" i="7"/>
  <c r="C13" i="7"/>
  <c r="C29" i="7" s="1"/>
  <c r="D64" i="7"/>
  <c r="D13" i="7"/>
  <c r="E64" i="7"/>
  <c r="E13" i="7"/>
  <c r="F95" i="7"/>
  <c r="F85" i="7"/>
  <c r="F74" i="7"/>
  <c r="F7" i="7" s="1"/>
  <c r="F69" i="7"/>
  <c r="F13" i="7" s="1"/>
  <c r="F64" i="7"/>
  <c r="F54" i="7"/>
  <c r="F45" i="7"/>
  <c r="F6" i="7" s="1"/>
  <c r="F35" i="7"/>
  <c r="F5" i="7" s="1"/>
  <c r="F30" i="7"/>
  <c r="F29" i="7" s="1"/>
  <c r="F20" i="7"/>
  <c r="F19" i="7" s="1"/>
  <c r="F16" i="7"/>
  <c r="F15" i="7" s="1"/>
  <c r="F34" i="7" l="1"/>
  <c r="F73" i="7"/>
  <c r="F14" i="7" s="1"/>
  <c r="F8" i="7"/>
  <c r="F9" i="7"/>
  <c r="D54" i="7"/>
  <c r="D9" i="7"/>
  <c r="C54" i="7"/>
  <c r="C9" i="7"/>
  <c r="E54" i="7"/>
  <c r="E9" i="7"/>
  <c r="G54" i="7"/>
  <c r="G9" i="7"/>
  <c r="G45" i="7" l="1"/>
  <c r="G8" i="7"/>
  <c r="E45" i="7"/>
  <c r="E8" i="7"/>
  <c r="C45" i="7"/>
  <c r="C8" i="7"/>
  <c r="D45" i="7"/>
  <c r="D8" i="7"/>
  <c r="D35" i="7" l="1"/>
  <c r="D6" i="7"/>
  <c r="E35" i="7"/>
  <c r="E6" i="7"/>
  <c r="C35" i="7"/>
  <c r="C6" i="7"/>
  <c r="G35" i="7"/>
  <c r="G6" i="7"/>
  <c r="G34" i="7" l="1"/>
  <c r="G30" i="7" s="1"/>
  <c r="G29" i="7" s="1"/>
  <c r="G20" i="7" s="1"/>
  <c r="G19" i="7" s="1"/>
  <c r="G16" i="7" s="1"/>
  <c r="G15" i="7" s="1"/>
  <c r="G14" i="7" s="1"/>
  <c r="G5" i="7"/>
  <c r="C34" i="7"/>
  <c r="C20" i="7" s="1"/>
  <c r="C19" i="7" s="1"/>
  <c r="C16" i="7" s="1"/>
  <c r="C5" i="7"/>
  <c r="E34" i="7"/>
  <c r="E30" i="7" s="1"/>
  <c r="E29" i="7" s="1"/>
  <c r="E20" i="7" s="1"/>
  <c r="E19" i="7" s="1"/>
  <c r="E16" i="7" s="1"/>
  <c r="E15" i="7" s="1"/>
  <c r="E14" i="7" s="1"/>
  <c r="E5" i="7"/>
  <c r="D34" i="7"/>
  <c r="D30" i="7" s="1"/>
  <c r="D29" i="7" s="1"/>
  <c r="D20" i="7" s="1"/>
  <c r="D19" i="7" s="1"/>
  <c r="D16" i="7" s="1"/>
  <c r="D5" i="7"/>
  <c r="C3" i="7" l="1"/>
  <c r="C15" i="7"/>
  <c r="C14" i="7" s="1"/>
  <c r="D3" i="7"/>
  <c r="D15" i="7"/>
  <c r="D14" i="7" s="1"/>
</calcChain>
</file>

<file path=xl/sharedStrings.xml><?xml version="1.0" encoding="utf-8"?>
<sst xmlns="http://schemas.openxmlformats.org/spreadsheetml/2006/main" count="216" uniqueCount="60">
  <si>
    <t>A621001</t>
  </si>
  <si>
    <t>REDOVNA DJELATNOST SVEUČILIŠTA U ZAGREBU</t>
  </si>
  <si>
    <t>Opći prihodi i primici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</si>
  <si>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</si>
  <si>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</si>
  <si>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</si>
  <si>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</si>
  <si>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</si>
  <si>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</si>
  <si>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</si>
  <si>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</si>
  <si>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</si>
  <si>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</si>
  <si>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</si>
  <si>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</si>
  <si>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</si>
  <si>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</si>
  <si>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</si>
  <si>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</si>
  <si>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</si>
  <si>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</si>
  <si>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</si>
  <si>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</si>
  <si>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</si>
  <si>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</si>
  <si>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</si>
  <si>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</si>
  <si>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</si>
  <si>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</si>
  <si>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</si>
  <si>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</si>
  <si>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</si>
  <si>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</si>
  <si>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</si>
  <si>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</si>
  <si>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</si>
  <si>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</si>
  <si>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</si>
  <si>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</si>
  <si>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</si>
  <si>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</si>
  <si>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</si>
  <si>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</si>
  <si>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</si>
  <si>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</si>
  <si>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</si>
  <si>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>71</t>
  </si>
  <si>
    <t>Prihodi od nefin. imovine i nadoknade št</t>
  </si>
  <si>
    <t xml:space="preserve">BROJČANA OZNAKA PRORAČUNSKOG KORISNIKA </t>
  </si>
  <si>
    <t xml:space="preserve">NAZIV PRORAČUNSKOG KORISNIKA </t>
  </si>
  <si>
    <t>PROJEKCIJA 
ZA 2026.</t>
  </si>
  <si>
    <t>'Sredstva učešća za pomoći</t>
  </si>
  <si>
    <t>IZVRŠENJE
2023.</t>
  </si>
  <si>
    <t>TEKUĆI PLAN
2024.</t>
  </si>
  <si>
    <t>PLAN 
ZA 2025.</t>
  </si>
  <si>
    <t>PROJEKCIJA 
ZA 2027.</t>
  </si>
  <si>
    <t>K679128</t>
  </si>
  <si>
    <t>'POBOLJŠANJE UČINKOVITOSTI JAVNIH ULAGANJA NA PODRUČJU ISTRAŽIVANJA, RAZVOJA I INOVACIJA - NPOO (C3.2.R3)</t>
  </si>
  <si>
    <t>K679129</t>
  </si>
  <si>
    <t>STVARANJE OKVIRA ZA PRIVLAČENJE STUDENATA I ISTRAŽIVAČA NA STEM I ICT PODRUČJIMA - NPOO (C3.2.R2)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</si>
</sst>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8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0" fontId="14" fillId="0" borderId="0" xfId="0" applyFont="1"/>
    <xf numFmtId="0" fontId="0" fillId="27" borderId="0" xfId="0" applyFill="1"/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>
      <alignment horizontal="right" vertical="center"/>
    </xf>
    <xf numFmtId="3" fontId="12" fillId="0" borderId="5" xfId="50" applyNumberFormat="1" applyFill="1" applyBorder="1">
      <alignment horizontal="right" vertical="center"/>
    </xf>
    <xf numFmtId="3" fontId="15" fillId="0" borderId="7" xfId="50" applyNumberFormat="1" applyFon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9"/>
    </xf>
    <xf numFmtId="3" fontId="12" fillId="0" borderId="4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8"/>
    </xf>
    <xf numFmtId="0" fontId="12" fillId="0" borderId="4" xfId="49" quotePrefix="1" applyFill="1" applyAlignment="1">
      <alignment horizontal="left" vertical="center" indent="8"/>
    </xf>
    <xf numFmtId="0" fontId="16" fillId="0" borderId="0" xfId="0" applyFont="1" applyFill="1" applyBorder="1"/>
    <xf numFmtId="0" fontId="16" fillId="0" borderId="0" xfId="0" quotePrefix="1" applyFont="1" applyFill="1" applyBorder="1"/>
    <xf numFmtId="0" fontId="0" fillId="0" borderId="0" xfId="0" applyFill="1"/>
    <xf numFmtId="3" fontId="12" fillId="27" borderId="4" xfId="50" applyNumberFormat="1" applyFill="1">
      <alignment horizontal="right" vertical="center"/>
    </xf>
    <xf numFmtId="3" fontId="12" fillId="27" borderId="4" xfId="50" applyNumberFormat="1" applyFill="1" applyBorder="1">
      <alignment horizontal="right" vertical="center"/>
    </xf>
    <xf numFmtId="10" fontId="0" fillId="0" borderId="0" xfId="0" applyNumberFormat="1"/>
    <xf numFmtId="3" fontId="12" fillId="0" borderId="8" xfId="50" applyNumberFormat="1" applyFill="1" applyBorder="1">
      <alignment horizontal="right" vertic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K118"/>
  <sheetViews>
    <sheetView tabSelected="1" zoomScale="130" zoomScaleNormal="130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E20" sqref="E20"/>
    </sheetView>
  </sheetViews>
  <sheetFormatPr defaultColWidth="9.140625" defaultRowHeight="15" x14ac:dyDescent="0.25"/>
  <cols>
    <col min="1" max="1" width="17.28515625" customWidth="1"/>
    <col min="2" max="2" width="51.42578125" customWidth="1"/>
    <col min="3" max="7" width="13.28515625" customWidth="1"/>
    <col min="10" max="10" width="15.28515625" bestFit="1" customWidth="1"/>
  </cols>
  <sheetData>
    <row r="2" spans="1:7" ht="51" x14ac:dyDescent="0.25">
      <c r="A2" s="4" t="s">
        <v>48</v>
      </c>
      <c r="B2" s="4" t="s">
        <v>49</v>
      </c>
      <c r="C2" s="4" t="s">
        <v>52</v>
      </c>
      <c r="D2" s="4" t="s">
        <v>53</v>
      </c>
      <c r="E2" s="5" t="s">
        <v>54</v>
      </c>
      <c r="F2" s="5" t="s">
        <v>50</v>
      </c>
      <c r="G2" s="5" t="s">
        <v>55</v>
      </c>
    </row>
    <row r="3" spans="1:7" x14ac:dyDescent="0.25">
      <c r="A3" s="3">
        <v>11</v>
      </c>
      <c r="B3" s="2" t="s">
        <v>2</v>
      </c>
      <c r="C3" s="14">
        <f>C16+C20</f>
        <v>7697935</v>
      </c>
      <c r="D3" s="14">
        <f>D16+D20</f>
        <v>9236599</v>
      </c>
      <c r="E3" s="14">
        <v>8406783</v>
      </c>
      <c r="F3" s="14">
        <v>8399270</v>
      </c>
      <c r="G3" s="14">
        <v>8398297</v>
      </c>
    </row>
    <row r="4" spans="1:7" x14ac:dyDescent="0.25">
      <c r="A4" s="3">
        <v>12</v>
      </c>
      <c r="B4" s="2" t="s">
        <v>51</v>
      </c>
      <c r="C4" s="14">
        <f>C103</f>
        <v>0</v>
      </c>
      <c r="D4" s="14">
        <f>D103</f>
        <v>22748</v>
      </c>
      <c r="E4" s="14">
        <v>13711</v>
      </c>
      <c r="F4" s="14">
        <f>F103</f>
        <v>0</v>
      </c>
      <c r="G4" s="14">
        <f>G103</f>
        <v>0</v>
      </c>
    </row>
    <row r="5" spans="1:7" x14ac:dyDescent="0.25">
      <c r="A5" s="3">
        <v>31</v>
      </c>
      <c r="B5" s="2" t="s">
        <v>14</v>
      </c>
      <c r="C5" s="14">
        <f>C35</f>
        <v>902454</v>
      </c>
      <c r="D5" s="14">
        <f>D35</f>
        <v>988754</v>
      </c>
      <c r="E5" s="14">
        <f>E35</f>
        <v>891764</v>
      </c>
      <c r="F5" s="14">
        <f>F35</f>
        <v>909837</v>
      </c>
      <c r="G5" s="14">
        <f>G35</f>
        <v>928284</v>
      </c>
    </row>
    <row r="6" spans="1:7" x14ac:dyDescent="0.25">
      <c r="A6" s="3">
        <v>43</v>
      </c>
      <c r="B6" s="2" t="s">
        <v>8</v>
      </c>
      <c r="C6" s="14">
        <f>C45</f>
        <v>127909</v>
      </c>
      <c r="D6" s="14">
        <f>D45</f>
        <v>156696</v>
      </c>
      <c r="E6" s="14">
        <f>E45</f>
        <v>169750</v>
      </c>
      <c r="F6" s="14">
        <f>F45</f>
        <v>173145</v>
      </c>
      <c r="G6" s="14">
        <f>G45</f>
        <v>176604</v>
      </c>
    </row>
    <row r="7" spans="1:7" x14ac:dyDescent="0.25">
      <c r="A7" s="3">
        <v>51</v>
      </c>
      <c r="B7" s="2" t="s">
        <v>10</v>
      </c>
      <c r="C7" s="14">
        <f>C74</f>
        <v>69777</v>
      </c>
      <c r="D7" s="14">
        <f>D74</f>
        <v>109910</v>
      </c>
      <c r="E7" s="14">
        <f>E74</f>
        <v>37250</v>
      </c>
      <c r="F7" s="14">
        <f>F74</f>
        <v>6800</v>
      </c>
      <c r="G7" s="14">
        <f>G74</f>
        <v>0</v>
      </c>
    </row>
    <row r="8" spans="1:7" x14ac:dyDescent="0.25">
      <c r="A8" s="3">
        <v>52</v>
      </c>
      <c r="B8" s="2" t="s">
        <v>11</v>
      </c>
      <c r="C8" s="14">
        <f>C54+C85</f>
        <v>991694</v>
      </c>
      <c r="D8" s="14">
        <f>D54+D85</f>
        <v>833514</v>
      </c>
      <c r="E8" s="14">
        <f>E54+E85</f>
        <v>1013607</v>
      </c>
      <c r="F8" s="14">
        <f>F54+F85</f>
        <v>477018</v>
      </c>
      <c r="G8" s="14">
        <f>G54+G85</f>
        <v>319407</v>
      </c>
    </row>
    <row r="9" spans="1:7" x14ac:dyDescent="0.25">
      <c r="A9" s="3">
        <v>61</v>
      </c>
      <c r="B9" s="2" t="s">
        <v>12</v>
      </c>
      <c r="C9" s="14">
        <f>C64+C95</f>
        <v>108534</v>
      </c>
      <c r="D9" s="14">
        <f>D64+D95</f>
        <v>10342</v>
      </c>
      <c r="E9" s="14">
        <f>E64+E95</f>
        <v>5650</v>
      </c>
      <c r="F9" s="14">
        <f>F64+F95</f>
        <v>4156</v>
      </c>
      <c r="G9" s="14">
        <f>G64+G95</f>
        <v>2436</v>
      </c>
    </row>
    <row r="10" spans="1:7" x14ac:dyDescent="0.25">
      <c r="A10" s="3">
        <v>5761</v>
      </c>
      <c r="B10" s="2" t="s">
        <v>21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5">
      <c r="A11" s="3">
        <v>581</v>
      </c>
      <c r="B11" s="2" t="s">
        <v>19</v>
      </c>
      <c r="C11" s="14">
        <f>C110+C103</f>
        <v>0</v>
      </c>
      <c r="D11" s="14">
        <f>D110+D103</f>
        <v>320242</v>
      </c>
      <c r="E11" s="14">
        <f>E110+E103</f>
        <v>309707</v>
      </c>
      <c r="F11" s="14">
        <f>F110+F103</f>
        <v>141656</v>
      </c>
      <c r="G11" s="14">
        <f>G110+G103</f>
        <v>0</v>
      </c>
    </row>
    <row r="12" spans="1:7" x14ac:dyDescent="0.25">
      <c r="A12" s="9">
        <v>563</v>
      </c>
      <c r="B12" s="10" t="s">
        <v>20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x14ac:dyDescent="0.25">
      <c r="A13" s="9">
        <v>71</v>
      </c>
      <c r="B13" s="10" t="s">
        <v>47</v>
      </c>
      <c r="C13" s="15">
        <f>C69</f>
        <v>0</v>
      </c>
      <c r="D13" s="15">
        <f>D69</f>
        <v>110</v>
      </c>
      <c r="E13" s="15">
        <f>E69</f>
        <v>0</v>
      </c>
      <c r="F13" s="15">
        <f>F69</f>
        <v>0</v>
      </c>
      <c r="G13" s="15">
        <f>G69</f>
        <v>0</v>
      </c>
    </row>
    <row r="14" spans="1:7" x14ac:dyDescent="0.25">
      <c r="A14" s="7" t="s">
        <v>43</v>
      </c>
      <c r="B14" s="8" t="s">
        <v>44</v>
      </c>
      <c r="C14" s="16">
        <f>C15+C19+C34+C73+C102</f>
        <v>9898303</v>
      </c>
      <c r="D14" s="16">
        <f>D15+D19+D34+D73+D102+D109</f>
        <v>11656167</v>
      </c>
      <c r="E14" s="16">
        <f>E15+E19+E34+E73+E102</f>
        <v>11905426</v>
      </c>
      <c r="F14" s="16">
        <f>F15+F19+F34+F73+F102</f>
        <v>11404794</v>
      </c>
      <c r="G14" s="16">
        <f>G15+G19+G34+G73+G102</f>
        <v>11306282</v>
      </c>
    </row>
    <row r="15" spans="1:7" x14ac:dyDescent="0.25">
      <c r="A15" s="1" t="s">
        <v>0</v>
      </c>
      <c r="B15" s="13" t="s">
        <v>1</v>
      </c>
      <c r="C15" s="14">
        <f>C16</f>
        <v>7228888</v>
      </c>
      <c r="D15" s="14">
        <f>D16</f>
        <v>8633149</v>
      </c>
      <c r="E15" s="14">
        <f>E16</f>
        <v>9252976</v>
      </c>
      <c r="F15" s="14">
        <f>F16</f>
        <v>9298376</v>
      </c>
      <c r="G15" s="14">
        <f>G16</f>
        <v>9344004</v>
      </c>
    </row>
    <row r="16" spans="1:7" x14ac:dyDescent="0.25">
      <c r="A16" s="3" t="s">
        <v>31</v>
      </c>
      <c r="B16" s="2" t="s">
        <v>2</v>
      </c>
      <c r="C16" s="14">
        <f>C17+C18</f>
        <v>7228888</v>
      </c>
      <c r="D16" s="14">
        <f>D17+D18</f>
        <v>8633149</v>
      </c>
      <c r="E16" s="14">
        <f>E17+E18</f>
        <v>9252976</v>
      </c>
      <c r="F16" s="14">
        <f>F17+F18</f>
        <v>9298376</v>
      </c>
      <c r="G16" s="14">
        <f>G17+G18</f>
        <v>9344004</v>
      </c>
    </row>
    <row r="17" spans="1:10" x14ac:dyDescent="0.25">
      <c r="A17" s="6" t="s">
        <v>13</v>
      </c>
      <c r="B17" s="2" t="s">
        <v>33</v>
      </c>
      <c r="C17" s="14">
        <v>7077835</v>
      </c>
      <c r="D17" s="14">
        <v>8430122</v>
      </c>
      <c r="E17" s="14">
        <v>9009586</v>
      </c>
      <c r="F17" s="24">
        <v>9053792</v>
      </c>
      <c r="G17" s="14">
        <v>9098220</v>
      </c>
      <c r="J17" s="26"/>
    </row>
    <row r="18" spans="1:10" x14ac:dyDescent="0.25">
      <c r="A18" s="6" t="s">
        <v>22</v>
      </c>
      <c r="B18" s="2" t="s">
        <v>32</v>
      </c>
      <c r="C18" s="14">
        <v>151053</v>
      </c>
      <c r="D18" s="14">
        <v>203027</v>
      </c>
      <c r="E18" s="14">
        <v>243390</v>
      </c>
      <c r="F18" s="24">
        <v>244584</v>
      </c>
      <c r="G18" s="14">
        <v>245784</v>
      </c>
    </row>
    <row r="19" spans="1:10" x14ac:dyDescent="0.25">
      <c r="A19" s="1" t="s">
        <v>5</v>
      </c>
      <c r="B19" s="2" t="s">
        <v>6</v>
      </c>
      <c r="C19" s="14">
        <f>C20</f>
        <v>469047</v>
      </c>
      <c r="D19" s="14">
        <f>D20</f>
        <v>603450</v>
      </c>
      <c r="E19" s="14">
        <f>E20</f>
        <v>518891</v>
      </c>
      <c r="F19" s="14">
        <f>F20</f>
        <v>535462</v>
      </c>
      <c r="G19" s="14">
        <f>G20</f>
        <v>535547</v>
      </c>
    </row>
    <row r="20" spans="1:10" x14ac:dyDescent="0.25">
      <c r="A20" s="3" t="s">
        <v>31</v>
      </c>
      <c r="B20" s="2" t="s">
        <v>2</v>
      </c>
      <c r="C20" s="14">
        <f>SUM(C21:C28)</f>
        <v>469047</v>
      </c>
      <c r="D20" s="14">
        <f>SUM(D21:D28)</f>
        <v>603450</v>
      </c>
      <c r="E20" s="14">
        <f>SUM(E21:E28)</f>
        <v>518891</v>
      </c>
      <c r="F20" s="14">
        <f>SUM(F21:F28)</f>
        <v>535462</v>
      </c>
      <c r="G20" s="14">
        <f>SUM(G21:G28)</f>
        <v>535547</v>
      </c>
      <c r="I20" s="27"/>
    </row>
    <row r="21" spans="1:10" s="23" customFormat="1" x14ac:dyDescent="0.25">
      <c r="A21" s="6" t="s">
        <v>13</v>
      </c>
      <c r="B21" s="2" t="s">
        <v>33</v>
      </c>
      <c r="C21" s="14">
        <v>0</v>
      </c>
      <c r="D21" s="14">
        <v>0</v>
      </c>
      <c r="E21" s="14">
        <v>0</v>
      </c>
      <c r="F21" s="24">
        <v>0</v>
      </c>
      <c r="G21" s="14">
        <v>0</v>
      </c>
    </row>
    <row r="22" spans="1:10" s="23" customFormat="1" x14ac:dyDescent="0.25">
      <c r="A22" s="6" t="s">
        <v>22</v>
      </c>
      <c r="B22" s="2" t="s">
        <v>32</v>
      </c>
      <c r="C22" s="14">
        <v>451148</v>
      </c>
      <c r="D22" s="14">
        <v>560955</v>
      </c>
      <c r="E22" s="14">
        <v>482351</v>
      </c>
      <c r="F22" s="24">
        <v>497754</v>
      </c>
      <c r="G22" s="14">
        <v>497833</v>
      </c>
    </row>
    <row r="23" spans="1:10" s="23" customFormat="1" x14ac:dyDescent="0.25">
      <c r="A23" s="6" t="s">
        <v>23</v>
      </c>
      <c r="B23" s="2" t="s">
        <v>34</v>
      </c>
      <c r="C23" s="14">
        <v>2423</v>
      </c>
      <c r="D23" s="14">
        <v>2620</v>
      </c>
      <c r="E23" s="14">
        <v>2139</v>
      </c>
      <c r="F23" s="24">
        <v>2207</v>
      </c>
      <c r="G23" s="14">
        <v>2208</v>
      </c>
    </row>
    <row r="24" spans="1:10" s="23" customFormat="1" x14ac:dyDescent="0.25">
      <c r="A24" s="6" t="s">
        <v>24</v>
      </c>
      <c r="B24" s="2" t="s">
        <v>35</v>
      </c>
      <c r="C24" s="14">
        <v>921</v>
      </c>
      <c r="D24" s="14">
        <v>0</v>
      </c>
      <c r="E24" s="14">
        <v>0</v>
      </c>
      <c r="F24" s="24">
        <v>0</v>
      </c>
      <c r="G24" s="14">
        <v>0</v>
      </c>
    </row>
    <row r="25" spans="1:10" s="23" customFormat="1" x14ac:dyDescent="0.25">
      <c r="A25" s="6" t="s">
        <v>27</v>
      </c>
      <c r="B25" s="2" t="s">
        <v>39</v>
      </c>
      <c r="C25" s="14">
        <v>0</v>
      </c>
      <c r="D25" s="14">
        <v>0</v>
      </c>
      <c r="E25" s="14">
        <v>0</v>
      </c>
      <c r="F25" s="24">
        <v>0</v>
      </c>
      <c r="G25" s="14">
        <v>0</v>
      </c>
    </row>
    <row r="26" spans="1:10" x14ac:dyDescent="0.25">
      <c r="A26" s="6" t="s">
        <v>25</v>
      </c>
      <c r="B26" s="2" t="s">
        <v>42</v>
      </c>
      <c r="C26" s="14">
        <v>0</v>
      </c>
      <c r="D26" s="14">
        <v>0</v>
      </c>
      <c r="E26" s="24">
        <v>0</v>
      </c>
      <c r="F26" s="24">
        <v>0</v>
      </c>
      <c r="G26" s="24">
        <v>0</v>
      </c>
    </row>
    <row r="27" spans="1:10" x14ac:dyDescent="0.25">
      <c r="A27" s="6" t="s">
        <v>26</v>
      </c>
      <c r="B27" s="2" t="s">
        <v>36</v>
      </c>
      <c r="C27" s="14">
        <v>14555</v>
      </c>
      <c r="D27" s="14">
        <v>38150</v>
      </c>
      <c r="E27" s="24">
        <v>32918</v>
      </c>
      <c r="F27" s="24">
        <v>33970</v>
      </c>
      <c r="G27" s="24">
        <v>33975</v>
      </c>
    </row>
    <row r="28" spans="1:10" x14ac:dyDescent="0.25">
      <c r="A28" s="6" t="s">
        <v>28</v>
      </c>
      <c r="B28" s="2" t="s">
        <v>37</v>
      </c>
      <c r="C28" s="14">
        <v>0</v>
      </c>
      <c r="D28" s="14">
        <v>1725</v>
      </c>
      <c r="E28" s="24">
        <v>1483</v>
      </c>
      <c r="F28" s="24">
        <v>1531</v>
      </c>
      <c r="G28" s="24">
        <v>1531</v>
      </c>
    </row>
    <row r="29" spans="1:10" x14ac:dyDescent="0.25">
      <c r="A29" s="1" t="s">
        <v>3</v>
      </c>
      <c r="B29" s="2" t="s">
        <v>4</v>
      </c>
      <c r="C29" s="14">
        <f>C30</f>
        <v>0</v>
      </c>
      <c r="D29" s="14">
        <f>D30</f>
        <v>0</v>
      </c>
      <c r="E29" s="14">
        <f>E30</f>
        <v>60387</v>
      </c>
      <c r="F29" s="24">
        <f>F30</f>
        <v>12300</v>
      </c>
      <c r="G29" s="14">
        <f>G30</f>
        <v>0</v>
      </c>
    </row>
    <row r="30" spans="1:10" x14ac:dyDescent="0.25">
      <c r="A30" s="3" t="s">
        <v>31</v>
      </c>
      <c r="B30" s="2" t="s">
        <v>2</v>
      </c>
      <c r="C30" s="14">
        <v>0</v>
      </c>
      <c r="D30" s="14">
        <f>D31+D32</f>
        <v>0</v>
      </c>
      <c r="E30" s="14">
        <f>E31+E32+E33</f>
        <v>60387</v>
      </c>
      <c r="F30" s="24">
        <f>F31+F32+F33</f>
        <v>12300</v>
      </c>
      <c r="G30" s="14">
        <f>G31+G32+G33</f>
        <v>0</v>
      </c>
    </row>
    <row r="31" spans="1:10" x14ac:dyDescent="0.25">
      <c r="A31" s="6" t="s">
        <v>13</v>
      </c>
      <c r="B31" s="2" t="s">
        <v>33</v>
      </c>
      <c r="C31" s="14">
        <v>0</v>
      </c>
      <c r="D31" s="14">
        <v>0</v>
      </c>
      <c r="E31" s="14">
        <v>26205</v>
      </c>
      <c r="F31" s="24">
        <v>5800</v>
      </c>
      <c r="G31" s="14">
        <v>0</v>
      </c>
    </row>
    <row r="32" spans="1:10" x14ac:dyDescent="0.25">
      <c r="A32" s="6" t="s">
        <v>22</v>
      </c>
      <c r="B32" s="2" t="s">
        <v>32</v>
      </c>
      <c r="C32" s="14">
        <v>0</v>
      </c>
      <c r="D32" s="14">
        <v>0</v>
      </c>
      <c r="E32" s="14">
        <v>20900</v>
      </c>
      <c r="F32" s="24">
        <v>4500</v>
      </c>
      <c r="G32" s="14">
        <v>0</v>
      </c>
    </row>
    <row r="33" spans="1:7" x14ac:dyDescent="0.25">
      <c r="A33" s="17">
        <v>34</v>
      </c>
      <c r="B33" s="13" t="s">
        <v>34</v>
      </c>
      <c r="C33" s="18">
        <v>0</v>
      </c>
      <c r="D33" s="18">
        <v>0</v>
      </c>
      <c r="E33" s="18">
        <v>13282</v>
      </c>
      <c r="F33" s="25">
        <v>2000</v>
      </c>
      <c r="G33" s="18">
        <v>0</v>
      </c>
    </row>
    <row r="34" spans="1:7" x14ac:dyDescent="0.25">
      <c r="A34" s="1" t="s">
        <v>17</v>
      </c>
      <c r="B34" s="2" t="s">
        <v>18</v>
      </c>
      <c r="C34" s="14">
        <f>C35+C45+C54+C64+C69</f>
        <v>1744545</v>
      </c>
      <c r="D34" s="14">
        <f>D35+D45+D54+D64+D69</f>
        <v>1876692</v>
      </c>
      <c r="E34" s="14">
        <f>E35+E45+E54+E64+E69</f>
        <v>1676844</v>
      </c>
      <c r="F34" s="14">
        <f>F35+F45+F54+F64+F69</f>
        <v>1403970</v>
      </c>
      <c r="G34" s="14">
        <f>G35+G45+G54+G64+G69</f>
        <v>1399445</v>
      </c>
    </row>
    <row r="35" spans="1:7" x14ac:dyDescent="0.25">
      <c r="A35" s="3" t="s">
        <v>13</v>
      </c>
      <c r="B35" s="2" t="s">
        <v>14</v>
      </c>
      <c r="C35" s="14">
        <f>SUM(C36:C44)</f>
        <v>902454</v>
      </c>
      <c r="D35" s="14">
        <f>SUM(D36:D44)</f>
        <v>988754</v>
      </c>
      <c r="E35" s="14">
        <f>SUM(E36:E44)</f>
        <v>891764</v>
      </c>
      <c r="F35" s="14">
        <f>SUM(F36:F44)</f>
        <v>909837</v>
      </c>
      <c r="G35" s="14">
        <f>SUM(G36:G44)</f>
        <v>928284</v>
      </c>
    </row>
    <row r="36" spans="1:7" x14ac:dyDescent="0.25">
      <c r="A36" s="19" t="s">
        <v>13</v>
      </c>
      <c r="B36" s="13" t="s">
        <v>33</v>
      </c>
      <c r="C36" s="18">
        <v>566482</v>
      </c>
      <c r="D36" s="18">
        <v>617949</v>
      </c>
      <c r="E36" s="18">
        <v>504922</v>
      </c>
      <c r="F36" s="25">
        <v>515021</v>
      </c>
      <c r="G36" s="18">
        <v>525323</v>
      </c>
    </row>
    <row r="37" spans="1:7" x14ac:dyDescent="0.25">
      <c r="A37" s="19" t="s">
        <v>22</v>
      </c>
      <c r="B37" s="13" t="s">
        <v>32</v>
      </c>
      <c r="C37" s="18">
        <v>272014</v>
      </c>
      <c r="D37" s="18">
        <v>325977</v>
      </c>
      <c r="E37" s="18">
        <v>344002</v>
      </c>
      <c r="F37" s="25">
        <v>351120</v>
      </c>
      <c r="G37" s="18">
        <v>358389</v>
      </c>
    </row>
    <row r="38" spans="1:7" x14ac:dyDescent="0.25">
      <c r="A38" s="20" t="s">
        <v>23</v>
      </c>
      <c r="B38" s="2" t="s">
        <v>34</v>
      </c>
      <c r="C38" s="14">
        <v>7795</v>
      </c>
      <c r="D38" s="14">
        <v>12202</v>
      </c>
      <c r="E38" s="14">
        <v>5880</v>
      </c>
      <c r="F38" s="24">
        <v>5997</v>
      </c>
      <c r="G38" s="14">
        <v>6118</v>
      </c>
    </row>
    <row r="39" spans="1:7" x14ac:dyDescent="0.25">
      <c r="A39" s="20" t="s">
        <v>29</v>
      </c>
      <c r="B39" s="2" t="s">
        <v>38</v>
      </c>
      <c r="C39" s="14">
        <v>0</v>
      </c>
      <c r="D39" s="14">
        <v>0</v>
      </c>
      <c r="E39" s="14">
        <v>0</v>
      </c>
      <c r="F39" s="24">
        <v>0</v>
      </c>
      <c r="G39" s="14">
        <v>0</v>
      </c>
    </row>
    <row r="40" spans="1:7" x14ac:dyDescent="0.25">
      <c r="A40" s="20" t="s">
        <v>24</v>
      </c>
      <c r="B40" s="2" t="s">
        <v>35</v>
      </c>
      <c r="C40" s="14">
        <v>0</v>
      </c>
      <c r="D40" s="24">
        <v>0</v>
      </c>
      <c r="E40" s="24">
        <v>600</v>
      </c>
      <c r="F40" s="24">
        <v>612</v>
      </c>
      <c r="G40" s="24">
        <v>624</v>
      </c>
    </row>
    <row r="41" spans="1:7" x14ac:dyDescent="0.25">
      <c r="A41" s="20" t="s">
        <v>27</v>
      </c>
      <c r="B41" s="2" t="s">
        <v>39</v>
      </c>
      <c r="C41" s="1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x14ac:dyDescent="0.25">
      <c r="A42" s="20" t="s">
        <v>25</v>
      </c>
      <c r="B42" s="2" t="s">
        <v>42</v>
      </c>
      <c r="C42" s="14">
        <v>4055</v>
      </c>
      <c r="D42" s="24">
        <v>5309</v>
      </c>
      <c r="E42" s="24">
        <v>0</v>
      </c>
      <c r="F42" s="24">
        <v>0</v>
      </c>
      <c r="G42" s="24">
        <v>0</v>
      </c>
    </row>
    <row r="43" spans="1:7" x14ac:dyDescent="0.25">
      <c r="A43" s="20" t="s">
        <v>26</v>
      </c>
      <c r="B43" s="2" t="s">
        <v>36</v>
      </c>
      <c r="C43" s="14">
        <v>52108</v>
      </c>
      <c r="D43" s="24">
        <v>26077</v>
      </c>
      <c r="E43" s="24">
        <v>34560</v>
      </c>
      <c r="F43" s="24">
        <v>35251</v>
      </c>
      <c r="G43" s="24">
        <v>35957</v>
      </c>
    </row>
    <row r="44" spans="1:7" x14ac:dyDescent="0.25">
      <c r="A44" s="20" t="s">
        <v>28</v>
      </c>
      <c r="B44" s="2" t="s">
        <v>37</v>
      </c>
      <c r="C44" s="14">
        <v>0</v>
      </c>
      <c r="D44" s="24">
        <v>1240</v>
      </c>
      <c r="E44" s="24">
        <v>1800</v>
      </c>
      <c r="F44" s="24">
        <v>1836</v>
      </c>
      <c r="G44" s="24">
        <v>1873</v>
      </c>
    </row>
    <row r="45" spans="1:7" x14ac:dyDescent="0.25">
      <c r="A45" s="3" t="s">
        <v>7</v>
      </c>
      <c r="B45" s="2" t="s">
        <v>8</v>
      </c>
      <c r="C45" s="14">
        <f>SUM(C46:C53)</f>
        <v>127909</v>
      </c>
      <c r="D45" s="24">
        <f>SUM(D46:D53)</f>
        <v>156696</v>
      </c>
      <c r="E45" s="24">
        <f>SUM(E46:E53)</f>
        <v>169750</v>
      </c>
      <c r="F45" s="24">
        <f>SUM(F46:F53)</f>
        <v>173145</v>
      </c>
      <c r="G45" s="24">
        <f>SUM(G46:G53)</f>
        <v>176604</v>
      </c>
    </row>
    <row r="46" spans="1:7" x14ac:dyDescent="0.25">
      <c r="A46" s="20" t="s">
        <v>13</v>
      </c>
      <c r="B46" s="2" t="s">
        <v>33</v>
      </c>
      <c r="C46" s="14">
        <v>4172</v>
      </c>
      <c r="D46" s="24">
        <v>0</v>
      </c>
      <c r="E46" s="24">
        <v>0</v>
      </c>
      <c r="F46" s="24">
        <v>0</v>
      </c>
      <c r="G46" s="24">
        <v>0</v>
      </c>
    </row>
    <row r="47" spans="1:7" x14ac:dyDescent="0.25">
      <c r="A47" s="20" t="s">
        <v>22</v>
      </c>
      <c r="B47" s="2" t="s">
        <v>32</v>
      </c>
      <c r="C47" s="14">
        <v>117968</v>
      </c>
      <c r="D47" s="24">
        <v>126208</v>
      </c>
      <c r="E47" s="24">
        <v>135800</v>
      </c>
      <c r="F47" s="24">
        <v>138516</v>
      </c>
      <c r="G47" s="24">
        <v>141283</v>
      </c>
    </row>
    <row r="48" spans="1:7" x14ac:dyDescent="0.25">
      <c r="A48" s="20" t="s">
        <v>23</v>
      </c>
      <c r="B48" s="2" t="s">
        <v>34</v>
      </c>
      <c r="C48" s="14">
        <v>62</v>
      </c>
      <c r="D48" s="24">
        <v>0</v>
      </c>
      <c r="E48" s="24">
        <v>100</v>
      </c>
      <c r="F48" s="24">
        <v>102</v>
      </c>
      <c r="G48" s="24">
        <v>104</v>
      </c>
    </row>
    <row r="49" spans="1:7" x14ac:dyDescent="0.25">
      <c r="A49" s="20" t="s">
        <v>24</v>
      </c>
      <c r="B49" s="2" t="s">
        <v>35</v>
      </c>
      <c r="C49" s="14">
        <v>1106</v>
      </c>
      <c r="D49" s="24">
        <v>0</v>
      </c>
      <c r="E49" s="24">
        <v>150</v>
      </c>
      <c r="F49" s="24">
        <v>153</v>
      </c>
      <c r="G49" s="24">
        <v>156</v>
      </c>
    </row>
    <row r="50" spans="1:7" x14ac:dyDescent="0.25">
      <c r="A50" s="20" t="s">
        <v>27</v>
      </c>
      <c r="B50" s="2" t="s">
        <v>39</v>
      </c>
      <c r="C50" s="1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x14ac:dyDescent="0.25">
      <c r="A51" s="20" t="s">
        <v>25</v>
      </c>
      <c r="B51" s="2" t="s">
        <v>42</v>
      </c>
      <c r="C51" s="14">
        <v>0</v>
      </c>
      <c r="D51" s="24">
        <v>6200</v>
      </c>
      <c r="E51" s="24">
        <v>6200</v>
      </c>
      <c r="F51" s="24">
        <v>6324</v>
      </c>
      <c r="G51" s="24">
        <v>6450</v>
      </c>
    </row>
    <row r="52" spans="1:7" x14ac:dyDescent="0.25">
      <c r="A52" s="20" t="s">
        <v>26</v>
      </c>
      <c r="B52" s="2" t="s">
        <v>36</v>
      </c>
      <c r="C52" s="14">
        <v>4601</v>
      </c>
      <c r="D52" s="24">
        <v>19550</v>
      </c>
      <c r="E52" s="24">
        <v>26000</v>
      </c>
      <c r="F52" s="24">
        <v>26520</v>
      </c>
      <c r="G52" s="24">
        <v>27050</v>
      </c>
    </row>
    <row r="53" spans="1:7" x14ac:dyDescent="0.25">
      <c r="A53" s="20" t="s">
        <v>28</v>
      </c>
      <c r="B53" s="2" t="s">
        <v>37</v>
      </c>
      <c r="C53" s="14">
        <v>0</v>
      </c>
      <c r="D53" s="24">
        <v>4738</v>
      </c>
      <c r="E53" s="24">
        <v>1500</v>
      </c>
      <c r="F53" s="24">
        <v>1530</v>
      </c>
      <c r="G53" s="24">
        <v>1561</v>
      </c>
    </row>
    <row r="54" spans="1:7" x14ac:dyDescent="0.25">
      <c r="A54" s="3" t="s">
        <v>41</v>
      </c>
      <c r="B54" s="2" t="s">
        <v>11</v>
      </c>
      <c r="C54" s="14">
        <f>SUM(C55:C63)</f>
        <v>691903</v>
      </c>
      <c r="D54" s="24">
        <f>SUM(D55:D63)</f>
        <v>720790</v>
      </c>
      <c r="E54" s="24">
        <f>SUM(E55:E63)</f>
        <v>613680</v>
      </c>
      <c r="F54" s="24">
        <f>SUM(F55:F63)</f>
        <v>319338</v>
      </c>
      <c r="G54" s="24">
        <f>SUM(G55:G63)</f>
        <v>292907</v>
      </c>
    </row>
    <row r="55" spans="1:7" x14ac:dyDescent="0.25">
      <c r="A55" s="20" t="s">
        <v>13</v>
      </c>
      <c r="B55" s="13" t="s">
        <v>33</v>
      </c>
      <c r="C55" s="14">
        <v>353041</v>
      </c>
      <c r="D55" s="24">
        <v>298514</v>
      </c>
      <c r="E55" s="24">
        <v>363338</v>
      </c>
      <c r="F55" s="24">
        <v>187402</v>
      </c>
      <c r="G55" s="24">
        <v>190629</v>
      </c>
    </row>
    <row r="56" spans="1:7" x14ac:dyDescent="0.25">
      <c r="A56" s="20" t="s">
        <v>22</v>
      </c>
      <c r="B56" s="2" t="s">
        <v>32</v>
      </c>
      <c r="C56" s="14">
        <v>264245</v>
      </c>
      <c r="D56" s="24">
        <v>248108</v>
      </c>
      <c r="E56" s="24">
        <v>198459</v>
      </c>
      <c r="F56" s="24">
        <v>118881</v>
      </c>
      <c r="G56" s="24">
        <v>97278</v>
      </c>
    </row>
    <row r="57" spans="1:7" x14ac:dyDescent="0.25">
      <c r="A57" s="19" t="s">
        <v>23</v>
      </c>
      <c r="B57" s="13" t="s">
        <v>34</v>
      </c>
      <c r="C57" s="18">
        <v>622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0" t="s">
        <v>29</v>
      </c>
      <c r="B58" s="2" t="s">
        <v>38</v>
      </c>
      <c r="C58" s="1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x14ac:dyDescent="0.25">
      <c r="A59" s="20" t="s">
        <v>24</v>
      </c>
      <c r="B59" s="2" t="s">
        <v>35</v>
      </c>
      <c r="C59" s="14">
        <v>2820</v>
      </c>
      <c r="D59" s="24">
        <v>5779</v>
      </c>
      <c r="E59" s="24">
        <v>2655</v>
      </c>
      <c r="F59" s="24">
        <v>2655</v>
      </c>
      <c r="G59" s="24">
        <v>0</v>
      </c>
    </row>
    <row r="60" spans="1:7" x14ac:dyDescent="0.25">
      <c r="A60" s="20">
        <v>38</v>
      </c>
      <c r="B60" s="2" t="s">
        <v>39</v>
      </c>
      <c r="C60" s="14">
        <v>17910</v>
      </c>
      <c r="D60" s="24">
        <v>0</v>
      </c>
      <c r="E60" s="24">
        <v>0</v>
      </c>
      <c r="F60" s="24">
        <v>0</v>
      </c>
      <c r="G60" s="24">
        <v>0</v>
      </c>
    </row>
    <row r="61" spans="1:7" x14ac:dyDescent="0.25">
      <c r="A61" s="20" t="s">
        <v>25</v>
      </c>
      <c r="B61" s="2" t="s">
        <v>42</v>
      </c>
      <c r="C61" s="14">
        <v>5313</v>
      </c>
      <c r="D61" s="24">
        <v>0</v>
      </c>
      <c r="E61" s="24">
        <v>5000</v>
      </c>
      <c r="F61" s="24">
        <v>5000</v>
      </c>
      <c r="G61" s="24">
        <v>5000</v>
      </c>
    </row>
    <row r="62" spans="1:7" x14ac:dyDescent="0.25">
      <c r="A62" s="20" t="s">
        <v>26</v>
      </c>
      <c r="B62" s="2" t="s">
        <v>36</v>
      </c>
      <c r="C62" s="14">
        <v>47952</v>
      </c>
      <c r="D62" s="24">
        <v>168389</v>
      </c>
      <c r="E62" s="24">
        <v>44228</v>
      </c>
      <c r="F62" s="24">
        <v>5400</v>
      </c>
      <c r="G62" s="24">
        <v>0</v>
      </c>
    </row>
    <row r="63" spans="1:7" x14ac:dyDescent="0.25">
      <c r="A63" s="20" t="s">
        <v>28</v>
      </c>
      <c r="B63" s="2" t="s">
        <v>37</v>
      </c>
      <c r="C63" s="1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25">
      <c r="A64" s="3" t="s">
        <v>45</v>
      </c>
      <c r="B64" s="2" t="s">
        <v>12</v>
      </c>
      <c r="C64" s="14">
        <f>SUM(C65:C68)</f>
        <v>22279</v>
      </c>
      <c r="D64" s="24">
        <f>SUM(D65:D68)</f>
        <v>10342</v>
      </c>
      <c r="E64" s="24">
        <f>SUM(E65:E68)</f>
        <v>1650</v>
      </c>
      <c r="F64" s="24">
        <f>SUM(F65:F68)</f>
        <v>1650</v>
      </c>
      <c r="G64" s="24">
        <f>SUM(G65:G68)</f>
        <v>1650</v>
      </c>
    </row>
    <row r="65" spans="1:7" x14ac:dyDescent="0.25">
      <c r="A65" s="20" t="s">
        <v>13</v>
      </c>
      <c r="B65" s="2" t="s">
        <v>33</v>
      </c>
      <c r="C65" s="1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 x14ac:dyDescent="0.25">
      <c r="A66" s="20" t="s">
        <v>22</v>
      </c>
      <c r="B66" s="2" t="s">
        <v>32</v>
      </c>
      <c r="C66" s="14">
        <v>6268</v>
      </c>
      <c r="D66" s="24">
        <v>6942</v>
      </c>
      <c r="E66" s="24">
        <v>1650</v>
      </c>
      <c r="F66" s="24">
        <v>1650</v>
      </c>
      <c r="G66" s="24">
        <v>1650</v>
      </c>
    </row>
    <row r="67" spans="1:7" x14ac:dyDescent="0.25">
      <c r="A67" s="19" t="s">
        <v>23</v>
      </c>
      <c r="B67" s="13" t="s">
        <v>34</v>
      </c>
      <c r="C67" s="18">
        <v>11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0" t="s">
        <v>26</v>
      </c>
      <c r="B68" s="2" t="s">
        <v>36</v>
      </c>
      <c r="C68" s="14">
        <v>16000</v>
      </c>
      <c r="D68" s="24">
        <v>3400</v>
      </c>
      <c r="E68" s="24">
        <v>0</v>
      </c>
      <c r="F68" s="24">
        <v>0</v>
      </c>
      <c r="G68" s="24">
        <v>0</v>
      </c>
    </row>
    <row r="69" spans="1:7" x14ac:dyDescent="0.25">
      <c r="A69" s="3" t="s">
        <v>46</v>
      </c>
      <c r="B69" s="2" t="s">
        <v>47</v>
      </c>
      <c r="C69" s="14">
        <f>SUM(C70:C72)</f>
        <v>0</v>
      </c>
      <c r="D69" s="24">
        <f>SUM(D70:D72)</f>
        <v>110</v>
      </c>
      <c r="E69" s="24">
        <f>SUM(E70:E72)</f>
        <v>0</v>
      </c>
      <c r="F69" s="24">
        <f>SUM(F70:F72)</f>
        <v>0</v>
      </c>
      <c r="G69" s="24">
        <f>SUM(G70:G72)</f>
        <v>0</v>
      </c>
    </row>
    <row r="70" spans="1:7" x14ac:dyDescent="0.25">
      <c r="A70" s="20" t="s">
        <v>22</v>
      </c>
      <c r="B70" s="2" t="s">
        <v>32</v>
      </c>
      <c r="C70" s="14">
        <v>0</v>
      </c>
      <c r="D70" s="24">
        <v>110</v>
      </c>
      <c r="E70" s="24">
        <v>0</v>
      </c>
      <c r="F70" s="24">
        <v>0</v>
      </c>
      <c r="G70" s="24">
        <v>0</v>
      </c>
    </row>
    <row r="71" spans="1:7" x14ac:dyDescent="0.25">
      <c r="A71" s="20" t="s">
        <v>26</v>
      </c>
      <c r="B71" s="2" t="s">
        <v>36</v>
      </c>
      <c r="C71" s="14">
        <v>0</v>
      </c>
      <c r="D71" s="24">
        <v>0</v>
      </c>
      <c r="E71" s="24">
        <v>0</v>
      </c>
      <c r="F71" s="24">
        <v>0</v>
      </c>
      <c r="G71" s="24">
        <v>0</v>
      </c>
    </row>
    <row r="72" spans="1:7" x14ac:dyDescent="0.25">
      <c r="A72" s="20" t="s">
        <v>28</v>
      </c>
      <c r="B72" s="2" t="s">
        <v>37</v>
      </c>
      <c r="C72" s="14">
        <v>0</v>
      </c>
      <c r="D72" s="24">
        <v>0</v>
      </c>
      <c r="E72" s="24">
        <v>0</v>
      </c>
      <c r="F72" s="24">
        <v>0</v>
      </c>
      <c r="G72" s="24">
        <v>0</v>
      </c>
    </row>
    <row r="73" spans="1:7" x14ac:dyDescent="0.25">
      <c r="A73" s="1" t="s">
        <v>15</v>
      </c>
      <c r="B73" s="2" t="s">
        <v>16</v>
      </c>
      <c r="C73" s="14">
        <f>C74+C85+C95</f>
        <v>455823</v>
      </c>
      <c r="D73" s="24">
        <f>D74+D85+D95</f>
        <v>222634</v>
      </c>
      <c r="E73" s="24">
        <f>E74+E85+E95</f>
        <v>441177</v>
      </c>
      <c r="F73" s="24">
        <f>F74+F85+F95</f>
        <v>166986</v>
      </c>
      <c r="G73" s="24">
        <f>G74+G85+G95</f>
        <v>27286</v>
      </c>
    </row>
    <row r="74" spans="1:7" x14ac:dyDescent="0.25">
      <c r="A74" s="3" t="s">
        <v>9</v>
      </c>
      <c r="B74" s="2" t="s">
        <v>10</v>
      </c>
      <c r="C74" s="14">
        <f>SUM(C75:C84)</f>
        <v>69777</v>
      </c>
      <c r="D74" s="24">
        <f>SUM(D75:D84)</f>
        <v>109910</v>
      </c>
      <c r="E74" s="24">
        <f>SUM(E75:E84)</f>
        <v>37250</v>
      </c>
      <c r="F74" s="24">
        <f>SUM(F75:F84)</f>
        <v>6800</v>
      </c>
      <c r="G74" s="24">
        <f>SUM(G75:G84)</f>
        <v>0</v>
      </c>
    </row>
    <row r="75" spans="1:7" x14ac:dyDescent="0.25">
      <c r="A75" s="6" t="s">
        <v>13</v>
      </c>
      <c r="B75" s="2" t="s">
        <v>33</v>
      </c>
      <c r="C75" s="14">
        <v>29985</v>
      </c>
      <c r="D75" s="24">
        <v>22158</v>
      </c>
      <c r="E75" s="24">
        <v>1000</v>
      </c>
      <c r="F75" s="24">
        <v>0</v>
      </c>
      <c r="G75" s="24">
        <v>0</v>
      </c>
    </row>
    <row r="76" spans="1:7" x14ac:dyDescent="0.25">
      <c r="A76" s="6" t="s">
        <v>22</v>
      </c>
      <c r="B76" s="2" t="s">
        <v>32</v>
      </c>
      <c r="C76" s="14">
        <v>31637</v>
      </c>
      <c r="D76" s="24">
        <v>86502</v>
      </c>
      <c r="E76" s="24">
        <v>36000</v>
      </c>
      <c r="F76" s="24">
        <v>6800</v>
      </c>
      <c r="G76" s="24">
        <v>0</v>
      </c>
    </row>
    <row r="77" spans="1:7" x14ac:dyDescent="0.25">
      <c r="A77" s="17" t="s">
        <v>23</v>
      </c>
      <c r="B77" s="13" t="s">
        <v>34</v>
      </c>
      <c r="C77" s="18">
        <v>827</v>
      </c>
      <c r="D77" s="25">
        <v>0</v>
      </c>
      <c r="E77" s="25">
        <v>0</v>
      </c>
      <c r="F77" s="25">
        <v>0</v>
      </c>
      <c r="G77" s="25">
        <v>0</v>
      </c>
    </row>
    <row r="78" spans="1:7" x14ac:dyDescent="0.25">
      <c r="A78" s="6" t="s">
        <v>30</v>
      </c>
      <c r="B78" s="2" t="s">
        <v>40</v>
      </c>
      <c r="C78" s="14">
        <v>0</v>
      </c>
      <c r="D78" s="24">
        <v>0</v>
      </c>
      <c r="E78" s="24">
        <v>0</v>
      </c>
      <c r="F78" s="24">
        <v>0</v>
      </c>
      <c r="G78" s="24">
        <v>0</v>
      </c>
    </row>
    <row r="79" spans="1:7" x14ac:dyDescent="0.25">
      <c r="A79" s="6" t="s">
        <v>29</v>
      </c>
      <c r="B79" s="2" t="s">
        <v>38</v>
      </c>
      <c r="C79" s="14">
        <v>98</v>
      </c>
      <c r="D79" s="24">
        <v>0</v>
      </c>
      <c r="E79" s="24">
        <v>0</v>
      </c>
      <c r="F79" s="24">
        <v>0</v>
      </c>
      <c r="G79" s="24">
        <v>0</v>
      </c>
    </row>
    <row r="80" spans="1:7" x14ac:dyDescent="0.25">
      <c r="A80" s="6" t="s">
        <v>24</v>
      </c>
      <c r="B80" s="2" t="s">
        <v>35</v>
      </c>
      <c r="C80" s="14">
        <v>5674</v>
      </c>
      <c r="D80" s="24">
        <v>1250</v>
      </c>
      <c r="E80" s="24">
        <v>250</v>
      </c>
      <c r="F80" s="24">
        <v>0</v>
      </c>
      <c r="G80" s="24">
        <v>0</v>
      </c>
    </row>
    <row r="81" spans="1:193" x14ac:dyDescent="0.25">
      <c r="A81" s="6" t="s">
        <v>27</v>
      </c>
      <c r="B81" s="2" t="s">
        <v>39</v>
      </c>
      <c r="C81" s="14">
        <v>0</v>
      </c>
      <c r="D81" s="24">
        <v>0</v>
      </c>
      <c r="E81" s="24">
        <v>0</v>
      </c>
      <c r="F81" s="24">
        <v>0</v>
      </c>
      <c r="G81" s="24">
        <v>0</v>
      </c>
    </row>
    <row r="82" spans="1:193" x14ac:dyDescent="0.25">
      <c r="A82" s="6" t="s">
        <v>25</v>
      </c>
      <c r="B82" s="2" t="s">
        <v>42</v>
      </c>
      <c r="C82" s="14">
        <v>375</v>
      </c>
      <c r="D82" s="24">
        <v>0</v>
      </c>
      <c r="E82" s="24">
        <v>0</v>
      </c>
      <c r="F82" s="24">
        <v>0</v>
      </c>
      <c r="G82" s="24">
        <v>0</v>
      </c>
    </row>
    <row r="83" spans="1:193" x14ac:dyDescent="0.25">
      <c r="A83" s="6" t="s">
        <v>26</v>
      </c>
      <c r="B83" s="2" t="s">
        <v>36</v>
      </c>
      <c r="C83" s="14">
        <v>1181</v>
      </c>
      <c r="D83" s="24">
        <v>0</v>
      </c>
      <c r="E83" s="24">
        <v>0</v>
      </c>
      <c r="F83" s="24">
        <v>0</v>
      </c>
      <c r="G83" s="24">
        <v>0</v>
      </c>
    </row>
    <row r="84" spans="1:193" x14ac:dyDescent="0.25">
      <c r="A84" s="6" t="s">
        <v>28</v>
      </c>
      <c r="B84" s="2" t="s">
        <v>37</v>
      </c>
      <c r="C84" s="14">
        <v>0</v>
      </c>
      <c r="D84" s="24">
        <v>0</v>
      </c>
      <c r="E84" s="24">
        <v>0</v>
      </c>
      <c r="F84" s="24">
        <v>0</v>
      </c>
      <c r="G84" s="24">
        <v>0</v>
      </c>
    </row>
    <row r="85" spans="1:193" s="12" customFormat="1" x14ac:dyDescent="0.25">
      <c r="A85" s="3" t="s">
        <v>41</v>
      </c>
      <c r="B85" s="2" t="s">
        <v>11</v>
      </c>
      <c r="C85" s="14">
        <f>SUM(C86:C94)</f>
        <v>299791</v>
      </c>
      <c r="D85" s="24">
        <f>SUM(D86:D94)</f>
        <v>112724</v>
      </c>
      <c r="E85" s="24">
        <f>SUM(E86:E94)</f>
        <v>399927</v>
      </c>
      <c r="F85" s="24">
        <f>SUM(F86:F94)</f>
        <v>157680</v>
      </c>
      <c r="G85" s="24">
        <f>SUM(G86:G94)</f>
        <v>26500</v>
      </c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</row>
    <row r="86" spans="1:193" x14ac:dyDescent="0.25">
      <c r="A86" s="6" t="s">
        <v>13</v>
      </c>
      <c r="B86" s="2" t="s">
        <v>33</v>
      </c>
      <c r="C86" s="14">
        <v>9612</v>
      </c>
      <c r="D86" s="24">
        <v>2986</v>
      </c>
      <c r="E86" s="24">
        <v>221757</v>
      </c>
      <c r="F86" s="24">
        <v>122138</v>
      </c>
      <c r="G86" s="24">
        <v>0</v>
      </c>
      <c r="H86" s="11"/>
    </row>
    <row r="87" spans="1:193" x14ac:dyDescent="0.25">
      <c r="A87" s="6" t="s">
        <v>22</v>
      </c>
      <c r="B87" s="2" t="s">
        <v>32</v>
      </c>
      <c r="C87" s="14">
        <v>70011</v>
      </c>
      <c r="D87" s="24">
        <v>27516</v>
      </c>
      <c r="E87" s="24">
        <v>61153</v>
      </c>
      <c r="F87" s="24">
        <v>35542</v>
      </c>
      <c r="G87" s="24">
        <v>26500</v>
      </c>
    </row>
    <row r="88" spans="1:193" x14ac:dyDescent="0.25">
      <c r="A88" s="6" t="s">
        <v>23</v>
      </c>
      <c r="B88" s="2" t="s">
        <v>34</v>
      </c>
      <c r="C88" s="14">
        <v>607</v>
      </c>
      <c r="D88" s="24">
        <v>0</v>
      </c>
      <c r="E88" s="24">
        <v>0</v>
      </c>
      <c r="F88" s="24">
        <v>0</v>
      </c>
      <c r="G88" s="24">
        <v>0</v>
      </c>
    </row>
    <row r="89" spans="1:193" x14ac:dyDescent="0.25">
      <c r="A89" s="6" t="s">
        <v>29</v>
      </c>
      <c r="B89" s="2" t="s">
        <v>38</v>
      </c>
      <c r="C89" s="14">
        <v>42230</v>
      </c>
      <c r="D89" s="24">
        <v>4726</v>
      </c>
      <c r="E89" s="24">
        <v>0</v>
      </c>
      <c r="F89" s="24">
        <v>0</v>
      </c>
      <c r="G89" s="24">
        <v>0</v>
      </c>
    </row>
    <row r="90" spans="1:193" x14ac:dyDescent="0.25">
      <c r="A90" s="6" t="s">
        <v>24</v>
      </c>
      <c r="B90" s="2" t="s">
        <v>35</v>
      </c>
      <c r="C90" s="14">
        <v>15300</v>
      </c>
      <c r="D90" s="24">
        <v>0</v>
      </c>
      <c r="E90" s="24">
        <v>0</v>
      </c>
      <c r="F90" s="24">
        <v>0</v>
      </c>
      <c r="G90" s="24">
        <v>0</v>
      </c>
    </row>
    <row r="91" spans="1:193" x14ac:dyDescent="0.25">
      <c r="A91" s="6" t="s">
        <v>27</v>
      </c>
      <c r="B91" s="2" t="s">
        <v>39</v>
      </c>
      <c r="C91" s="14">
        <v>67535</v>
      </c>
      <c r="D91" s="24">
        <v>13896</v>
      </c>
      <c r="E91" s="24">
        <v>0</v>
      </c>
      <c r="F91" s="24">
        <v>0</v>
      </c>
      <c r="G91" s="24">
        <v>0</v>
      </c>
    </row>
    <row r="92" spans="1:193" x14ac:dyDescent="0.25">
      <c r="A92" s="6" t="s">
        <v>25</v>
      </c>
      <c r="B92" s="13" t="s">
        <v>42</v>
      </c>
      <c r="C92" s="14">
        <v>0</v>
      </c>
      <c r="D92" s="24">
        <v>0</v>
      </c>
      <c r="E92" s="24">
        <v>0</v>
      </c>
      <c r="F92" s="24">
        <v>0</v>
      </c>
      <c r="G92" s="24">
        <v>0</v>
      </c>
    </row>
    <row r="93" spans="1:193" x14ac:dyDescent="0.25">
      <c r="A93" s="6" t="s">
        <v>26</v>
      </c>
      <c r="B93" s="2" t="s">
        <v>36</v>
      </c>
      <c r="C93" s="14">
        <v>94496</v>
      </c>
      <c r="D93" s="24">
        <v>63600</v>
      </c>
      <c r="E93" s="24">
        <v>117017</v>
      </c>
      <c r="F93" s="24">
        <v>0</v>
      </c>
      <c r="G93" s="24">
        <v>0</v>
      </c>
    </row>
    <row r="94" spans="1:193" x14ac:dyDescent="0.25">
      <c r="A94" s="6" t="s">
        <v>28</v>
      </c>
      <c r="B94" s="2" t="s">
        <v>37</v>
      </c>
      <c r="C94" s="14">
        <v>0</v>
      </c>
      <c r="D94" s="24">
        <v>0</v>
      </c>
      <c r="E94" s="24">
        <v>0</v>
      </c>
      <c r="F94" s="24">
        <v>0</v>
      </c>
      <c r="G94" s="24">
        <v>0</v>
      </c>
    </row>
    <row r="95" spans="1:193" x14ac:dyDescent="0.25">
      <c r="A95" s="3" t="s">
        <v>45</v>
      </c>
      <c r="B95" s="2" t="s">
        <v>12</v>
      </c>
      <c r="C95" s="14">
        <f>SUM(C96:C101)</f>
        <v>86255</v>
      </c>
      <c r="D95" s="24">
        <f>SUM(D96:D101)</f>
        <v>0</v>
      </c>
      <c r="E95" s="24">
        <f>SUM(E96:E101)</f>
        <v>4000</v>
      </c>
      <c r="F95" s="24">
        <f>SUM(F96:F101)</f>
        <v>2506</v>
      </c>
      <c r="G95" s="24">
        <f>SUM(G96:G101)</f>
        <v>786</v>
      </c>
    </row>
    <row r="96" spans="1:193" x14ac:dyDescent="0.25">
      <c r="A96" s="6" t="s">
        <v>13</v>
      </c>
      <c r="B96" s="2" t="s">
        <v>33</v>
      </c>
      <c r="C96" s="14">
        <v>43568</v>
      </c>
      <c r="D96" s="24">
        <v>0</v>
      </c>
      <c r="E96" s="24">
        <v>0</v>
      </c>
      <c r="F96" s="24">
        <v>0</v>
      </c>
      <c r="G96" s="24">
        <v>0</v>
      </c>
    </row>
    <row r="97" spans="1:7" x14ac:dyDescent="0.25">
      <c r="A97" s="6" t="s">
        <v>22</v>
      </c>
      <c r="B97" s="2" t="s">
        <v>32</v>
      </c>
      <c r="C97" s="14">
        <v>42380</v>
      </c>
      <c r="D97" s="24">
        <v>0</v>
      </c>
      <c r="E97" s="24">
        <v>4000</v>
      </c>
      <c r="F97" s="24">
        <v>2506</v>
      </c>
      <c r="G97" s="24">
        <v>786</v>
      </c>
    </row>
    <row r="98" spans="1:7" x14ac:dyDescent="0.25">
      <c r="A98" s="6" t="s">
        <v>23</v>
      </c>
      <c r="B98" s="2" t="s">
        <v>34</v>
      </c>
      <c r="C98" s="14">
        <v>307</v>
      </c>
      <c r="D98" s="24">
        <v>0</v>
      </c>
      <c r="E98" s="24">
        <v>0</v>
      </c>
      <c r="F98" s="24">
        <v>0</v>
      </c>
      <c r="G98" s="24">
        <v>0</v>
      </c>
    </row>
    <row r="99" spans="1:7" x14ac:dyDescent="0.25">
      <c r="A99" s="6" t="s">
        <v>25</v>
      </c>
      <c r="B99" s="2" t="s">
        <v>42</v>
      </c>
      <c r="C99" s="14">
        <v>0</v>
      </c>
      <c r="D99" s="24">
        <v>0</v>
      </c>
      <c r="E99" s="24">
        <v>0</v>
      </c>
      <c r="F99" s="24">
        <v>0</v>
      </c>
      <c r="G99" s="24">
        <v>0</v>
      </c>
    </row>
    <row r="100" spans="1:7" x14ac:dyDescent="0.25">
      <c r="A100" s="6" t="s">
        <v>26</v>
      </c>
      <c r="B100" s="2" t="s">
        <v>36</v>
      </c>
      <c r="C100" s="14">
        <v>0</v>
      </c>
      <c r="D100" s="24">
        <v>0</v>
      </c>
      <c r="E100" s="24">
        <v>0</v>
      </c>
      <c r="F100" s="24">
        <v>0</v>
      </c>
      <c r="G100" s="24">
        <v>0</v>
      </c>
    </row>
    <row r="101" spans="1:7" ht="15" customHeight="1" x14ac:dyDescent="0.25">
      <c r="A101" s="6" t="s">
        <v>28</v>
      </c>
      <c r="B101" s="2" t="s">
        <v>37</v>
      </c>
      <c r="C101" s="14">
        <v>0</v>
      </c>
      <c r="D101" s="24">
        <v>0</v>
      </c>
      <c r="E101" s="24">
        <v>0</v>
      </c>
      <c r="F101" s="24">
        <v>0</v>
      </c>
      <c r="G101" s="24">
        <v>0</v>
      </c>
    </row>
    <row r="102" spans="1:7" x14ac:dyDescent="0.25">
      <c r="A102" s="1" t="s">
        <v>56</v>
      </c>
      <c r="B102" s="21" t="s">
        <v>57</v>
      </c>
      <c r="C102" s="14">
        <f>C103</f>
        <v>0</v>
      </c>
      <c r="D102" s="24">
        <f>D103</f>
        <v>22748</v>
      </c>
      <c r="E102" s="24">
        <f>E103</f>
        <v>15538</v>
      </c>
      <c r="F102" s="24">
        <f>F103</f>
        <v>0</v>
      </c>
      <c r="G102" s="24">
        <f>G103</f>
        <v>0</v>
      </c>
    </row>
    <row r="103" spans="1:7" x14ac:dyDescent="0.25">
      <c r="A103" s="3">
        <v>581</v>
      </c>
      <c r="B103" s="2" t="s">
        <v>19</v>
      </c>
      <c r="C103" s="14">
        <f>SUM(C104:C108)</f>
        <v>0</v>
      </c>
      <c r="D103" s="24">
        <f>SUM(D104:D108)</f>
        <v>22748</v>
      </c>
      <c r="E103" s="24">
        <f>SUM(E104:E108)</f>
        <v>15538</v>
      </c>
      <c r="F103" s="24">
        <f>SUM(F104:F108)</f>
        <v>0</v>
      </c>
      <c r="G103" s="24">
        <f>SUM(G104:G108)</f>
        <v>0</v>
      </c>
    </row>
    <row r="104" spans="1:7" x14ac:dyDescent="0.25">
      <c r="A104" s="20" t="s">
        <v>13</v>
      </c>
      <c r="B104" s="2" t="s">
        <v>33</v>
      </c>
      <c r="C104" s="14">
        <v>0</v>
      </c>
      <c r="D104" s="24">
        <v>17221</v>
      </c>
      <c r="E104" s="24">
        <v>7138</v>
      </c>
      <c r="F104" s="24">
        <v>0</v>
      </c>
      <c r="G104" s="24">
        <f>SUM(G105:G110)</f>
        <v>0</v>
      </c>
    </row>
    <row r="105" spans="1:7" x14ac:dyDescent="0.25">
      <c r="A105" s="20" t="s">
        <v>22</v>
      </c>
      <c r="B105" s="2" t="s">
        <v>32</v>
      </c>
      <c r="C105" s="14">
        <v>0</v>
      </c>
      <c r="D105" s="24">
        <v>5527</v>
      </c>
      <c r="E105" s="24">
        <v>5500</v>
      </c>
      <c r="F105" s="24">
        <v>0</v>
      </c>
      <c r="G105" s="24">
        <f>SUM(G106:G111)</f>
        <v>0</v>
      </c>
    </row>
    <row r="106" spans="1:7" x14ac:dyDescent="0.25">
      <c r="A106" s="20">
        <v>36</v>
      </c>
      <c r="B106" s="2" t="s">
        <v>38</v>
      </c>
      <c r="C106" s="14">
        <v>0</v>
      </c>
      <c r="D106" s="24">
        <v>0</v>
      </c>
      <c r="E106" s="24">
        <v>2900</v>
      </c>
      <c r="F106" s="24">
        <v>0</v>
      </c>
      <c r="G106" s="24">
        <f>SUM(G107:G112)</f>
        <v>0</v>
      </c>
    </row>
    <row r="107" spans="1:7" x14ac:dyDescent="0.25">
      <c r="A107" s="20">
        <v>38</v>
      </c>
      <c r="B107" s="2" t="s">
        <v>39</v>
      </c>
      <c r="C107" s="14">
        <v>0</v>
      </c>
      <c r="D107" s="24">
        <v>0</v>
      </c>
      <c r="E107" s="24">
        <v>0</v>
      </c>
      <c r="F107" s="24">
        <v>0</v>
      </c>
      <c r="G107" s="24">
        <f>SUM(G108:G113)</f>
        <v>0</v>
      </c>
    </row>
    <row r="108" spans="1:7" ht="14.25" customHeight="1" x14ac:dyDescent="0.25">
      <c r="A108" s="20" t="s">
        <v>26</v>
      </c>
      <c r="B108" s="2" t="s">
        <v>36</v>
      </c>
      <c r="C108" s="14">
        <v>0</v>
      </c>
      <c r="D108" s="24">
        <v>0</v>
      </c>
      <c r="E108" s="24">
        <v>0</v>
      </c>
      <c r="F108" s="24">
        <v>0</v>
      </c>
      <c r="G108" s="24">
        <f>SUM(G110:G114)</f>
        <v>0</v>
      </c>
    </row>
    <row r="109" spans="1:7" ht="14.25" customHeight="1" x14ac:dyDescent="0.25">
      <c r="A109" s="1" t="s">
        <v>58</v>
      </c>
      <c r="B109" s="22" t="s">
        <v>59</v>
      </c>
      <c r="C109" s="14">
        <f>C110</f>
        <v>0</v>
      </c>
      <c r="D109" s="24">
        <f>D110</f>
        <v>297494</v>
      </c>
      <c r="E109" s="24">
        <f>E110</f>
        <v>294169</v>
      </c>
      <c r="F109" s="24">
        <f>F110</f>
        <v>141656</v>
      </c>
      <c r="G109" s="24">
        <f>G110</f>
        <v>0</v>
      </c>
    </row>
    <row r="110" spans="1:7" x14ac:dyDescent="0.25">
      <c r="A110" s="3">
        <v>581</v>
      </c>
      <c r="B110" s="2" t="s">
        <v>19</v>
      </c>
      <c r="C110" s="14">
        <f>SUM(C111:C116)</f>
        <v>0</v>
      </c>
      <c r="D110" s="24">
        <f>SUM(D111:D116)</f>
        <v>297494</v>
      </c>
      <c r="E110" s="24">
        <f>SUM(E111:E116)</f>
        <v>294169</v>
      </c>
      <c r="F110" s="24">
        <f>SUM(F111:F116)</f>
        <v>141656</v>
      </c>
      <c r="G110" s="24">
        <f>SUM(G111:G116)</f>
        <v>0</v>
      </c>
    </row>
    <row r="111" spans="1:7" x14ac:dyDescent="0.25">
      <c r="A111" s="20" t="s">
        <v>13</v>
      </c>
      <c r="B111" s="2" t="s">
        <v>33</v>
      </c>
      <c r="C111" s="14">
        <v>0</v>
      </c>
      <c r="D111" s="24">
        <v>30055</v>
      </c>
      <c r="E111" s="24">
        <v>35082</v>
      </c>
      <c r="F111" s="24">
        <v>17630</v>
      </c>
      <c r="G111" s="24">
        <v>0</v>
      </c>
    </row>
    <row r="112" spans="1:7" x14ac:dyDescent="0.25">
      <c r="A112" s="20" t="s">
        <v>22</v>
      </c>
      <c r="B112" s="2" t="s">
        <v>32</v>
      </c>
      <c r="C112" s="14">
        <v>0</v>
      </c>
      <c r="D112" s="24">
        <v>97439</v>
      </c>
      <c r="E112" s="24">
        <v>109087</v>
      </c>
      <c r="F112" s="24">
        <v>124026</v>
      </c>
      <c r="G112" s="24">
        <v>0</v>
      </c>
    </row>
    <row r="113" spans="1:7" x14ac:dyDescent="0.25">
      <c r="A113" s="20">
        <v>34</v>
      </c>
      <c r="B113" s="2" t="s">
        <v>34</v>
      </c>
      <c r="C113" s="14">
        <v>0</v>
      </c>
      <c r="D113" s="24">
        <v>0</v>
      </c>
      <c r="E113" s="24">
        <v>0</v>
      </c>
      <c r="F113" s="24">
        <v>0</v>
      </c>
      <c r="G113" s="24">
        <v>0</v>
      </c>
    </row>
    <row r="114" spans="1:7" x14ac:dyDescent="0.25">
      <c r="A114" s="20">
        <v>36</v>
      </c>
      <c r="B114" s="2" t="s">
        <v>38</v>
      </c>
      <c r="C114" s="14">
        <v>0</v>
      </c>
      <c r="D114" s="24">
        <v>0</v>
      </c>
      <c r="E114" s="24">
        <v>0</v>
      </c>
      <c r="F114" s="24">
        <v>0</v>
      </c>
      <c r="G114" s="24">
        <v>0</v>
      </c>
    </row>
    <row r="115" spans="1:7" x14ac:dyDescent="0.25">
      <c r="A115" s="20" t="s">
        <v>27</v>
      </c>
      <c r="B115" s="2" t="s">
        <v>39</v>
      </c>
      <c r="C115" s="14">
        <v>0</v>
      </c>
      <c r="D115" s="24">
        <v>0</v>
      </c>
      <c r="E115" s="24">
        <v>0</v>
      </c>
      <c r="F115" s="24">
        <v>0</v>
      </c>
      <c r="G115" s="24">
        <v>0</v>
      </c>
    </row>
    <row r="116" spans="1:7" x14ac:dyDescent="0.25">
      <c r="A116" s="20" t="s">
        <v>26</v>
      </c>
      <c r="B116" s="2" t="s">
        <v>36</v>
      </c>
      <c r="C116" s="14">
        <v>0</v>
      </c>
      <c r="D116" s="24">
        <v>170000</v>
      </c>
      <c r="E116" s="24">
        <v>150000</v>
      </c>
      <c r="F116" s="24">
        <v>0</v>
      </c>
      <c r="G116" s="24">
        <v>0</v>
      </c>
    </row>
    <row r="117" spans="1:7" x14ac:dyDescent="0.25">
      <c r="F117" s="12"/>
    </row>
    <row r="118" spans="1:7" x14ac:dyDescent="0.25">
      <c r="F118" s="12"/>
    </row>
  </sheetData>
  <autoFilter ref="A2:GK116" xr:uid="{1A42754F-2A34-4A28-8153-7F2DFE2088F1}"/>
  <pageMargins left="0.31496062992125984" right="0.31496062992125984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Natasa</cp:lastModifiedBy>
  <cp:lastPrinted>2023-09-29T08:16:30Z</cp:lastPrinted>
  <dcterms:created xsi:type="dcterms:W3CDTF">2022-10-31T10:11:38Z</dcterms:created>
  <dcterms:modified xsi:type="dcterms:W3CDTF">2024-12-16T13:51:15Z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